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ZwlpeNQfPFJNSXhTnaxOv2nFsI9lNfXmKLnGQfZqK/N1A2sK0kap1SuFGmXsPGAIAnSdPhSj0aUfHjiuywlJMA==" workbookSaltValue="cKqx1E844qmUvOc0OnAmMw==" workbookSpinCount="100000" lockStructure="1"/>
  <bookViews>
    <workbookView xWindow="0" yWindow="0" windowWidth="19200" windowHeight="112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<sst xmlns="http://schemas.openxmlformats.org/spreadsheetml/2006/main" count="228" uniqueCount="115">
  <si>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</si>
  <si>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</si>
  <si>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</si>
  <si>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</si>
  <si>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</si>
  <si>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</si>
  <si>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</si>
  <si>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</si>
  <si>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</si>
  <si>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</si>
  <si>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</si>
  <si>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</si>
  <si>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</si>
  <si>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</si>
  <si>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</si>
  <si>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</si>
  <si>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</si>
  <si>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</si>
  <si>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</si>
  <si>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</si>
  <si>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</si>
  <si>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</si>
  <si>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</si>
  <si>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</si>
  <si>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</si>
  <si>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</si>
  <si>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</si>
  <si>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</si>
  <si>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</si>
  <si>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</si>
  <si>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</si>
  <si>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</si>
  <si>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</si>
  <si>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</si>
  <si>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</si>
  <si>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</si>
  <si>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</si>
  <si>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</si>
  <si>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</si>
  <si>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</si>
  <si>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</si>
  <si>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</si>
  <si>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</si>
  <si>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</si>
  <si>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</si>
  <si>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</si>
  <si>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</si>
  <si>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</si>
  <si>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</si>
  <si>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</si>
  <si>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</si>
  <si>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</si>
  <si>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</si>
  <si>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</si>
  <si>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</si>
  <si>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</si>
  <si>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</si>
  <si>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</si>
  <si>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</si>
  <si>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</si>
  <si>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</si>
  <si>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</si>
  <si>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</si>
  <si>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</si>
  <si>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</si>
  <si>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</si>
  <si>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</si>
  <si>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</si>
  <si>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</si>
  <si>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</si>
  <si>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</si>
  <si>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</si>
  <si>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</si>
  <si>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</si>
  <si>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</si>
  <si>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</si>
  <si>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</si>
  <si>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</si>
  <si>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</si>
  <si>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</si>
  <si>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</si>
  <si>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</si>
  <si>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</si>
  <si>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</si>
  <si>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</si>
  <si>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</si>
  <si>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</si>
  <si>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</si>
  <si>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</si>
  <si>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</si>
  <si>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</si>
  <si>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</si>
  <si>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</si>
  <si>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</si>
  <si>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</si>
  <si>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</si>
  <si>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</si>
  <si>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</si>
  <si>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</si>
  <si>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</si>
  <si>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</si>
  <si>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</si>
  <si>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</si>
  <si>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</si>
  <si>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</si>
  <si>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</si>
  <si>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</si>
  <si>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</si>
  <si>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</si>
  <si>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</si>
  <si>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</si>
  <si>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</si>
  <si>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①資産の老朽化を示す有形固定資産減価償却率は、類似団体の平均を下回っていますが、管路の老朽化度合を示す②管路経年化率が当該平均を上回っており、更新時期を見据えた計画的な水道管路更新を進める必要があります。
③管路更新率は類似団体より高いものの、中口径の送配水管更新が控えていることや、減価償却資産に係る耐用年数を考慮しますと、いっそうの取り組みが必要といえます。</t>
    <rPh sb="2" eb="4">
      <t>シサン</t>
    </rPh>
    <rPh sb="5" eb="8">
      <t>ロウキュウカ</t>
    </rPh>
    <rPh sb="9" eb="10">
      <t>シメ</t>
    </rPh>
    <rPh sb="11" eb="17">
      <t>ユウケイコテイシサン</t>
    </rPh>
    <rPh sb="17" eb="22">
      <t>ゲンカショウキャクリツ</t>
    </rPh>
    <rPh sb="24" eb="28">
      <t>ルイジダンタイ</t>
    </rPh>
    <rPh sb="29" eb="31">
      <t>ヘイキン</t>
    </rPh>
    <rPh sb="32" eb="34">
      <t>シタマワ</t>
    </rPh>
    <rPh sb="41" eb="43">
      <t>カンロ</t>
    </rPh>
    <rPh sb="44" eb="49">
      <t>ロウキュウカドア</t>
    </rPh>
    <rPh sb="50" eb="51">
      <t>シメ</t>
    </rPh>
    <rPh sb="53" eb="59">
      <t>カンロケイネンカリツ</t>
    </rPh>
    <rPh sb="60" eb="62">
      <t>トウガイ</t>
    </rPh>
    <rPh sb="62" eb="64">
      <t>ヘイキン</t>
    </rPh>
    <rPh sb="65" eb="67">
      <t>ウワマワ</t>
    </rPh>
    <rPh sb="72" eb="76">
      <t>コウシンジキ</t>
    </rPh>
    <rPh sb="77" eb="79">
      <t>ミス</t>
    </rPh>
    <rPh sb="81" eb="84">
      <t>ケイカクテキ</t>
    </rPh>
    <rPh sb="85" eb="89">
      <t>スイドウカンロ</t>
    </rPh>
    <rPh sb="89" eb="91">
      <t>コウシン</t>
    </rPh>
    <rPh sb="92" eb="93">
      <t>スス</t>
    </rPh>
    <rPh sb="95" eb="97">
      <t>ヒツヨウ</t>
    </rPh>
    <rPh sb="143" eb="145">
      <t>ゲンカ</t>
    </rPh>
    <phoneticPr fontId="4"/>
  </si>
  <si>
    <t>　
　経常収支比率の指標等を踏まえますと、健全な事業運営を行っているといえます。
　しかしながら、給水人口が減少する中、企業債未償還残高が大きく、対給水収益比率も悪化していることから、今後増大する施設の更新需要に対する財源の確保が大きな経営課題となっています。
　このようなことから、平成28年度に策定した小松島市新水道事業ビジョン、及びその実施計画である小松島市水道事業経営計画（経営戦略）における長期の施設整備・更新事業計画や投資・財政計画に基づき、健全な経営及び水道水の安定供給の確保に向けての取組を、今後も引き続き推進していきます。</t>
    <rPh sb="3" eb="9">
      <t>ケイジョウシュウシヒリツ</t>
    </rPh>
    <rPh sb="10" eb="12">
      <t>シヒョウ</t>
    </rPh>
    <rPh sb="12" eb="13">
      <t>トウ</t>
    </rPh>
    <rPh sb="14" eb="15">
      <t>フ</t>
    </rPh>
    <rPh sb="21" eb="23">
      <t>ケンゼン</t>
    </rPh>
    <rPh sb="24" eb="28">
      <t>ジギョウウンエイ</t>
    </rPh>
    <rPh sb="29" eb="30">
      <t>オコナ</t>
    </rPh>
    <rPh sb="48" eb="52">
      <t>キュウスイジンコウ</t>
    </rPh>
    <rPh sb="53" eb="55">
      <t>ゲンショウ</t>
    </rPh>
    <rPh sb="57" eb="58">
      <t>ナカ</t>
    </rPh>
    <rPh sb="59" eb="62">
      <t>キギョウサイ</t>
    </rPh>
    <rPh sb="62" eb="65">
      <t>ミショウカン</t>
    </rPh>
    <rPh sb="65" eb="67">
      <t>ザンダカ</t>
    </rPh>
    <rPh sb="68" eb="69">
      <t>オオ</t>
    </rPh>
    <rPh sb="72" eb="77">
      <t>タイキュウスイシュウエキ</t>
    </rPh>
    <rPh sb="77" eb="79">
      <t>ヒリツ</t>
    </rPh>
    <rPh sb="80" eb="82">
      <t>アッカ</t>
    </rPh>
    <rPh sb="91" eb="95">
      <t>コンゴゾウダイ</t>
    </rPh>
    <rPh sb="97" eb="99">
      <t>シセツ</t>
    </rPh>
    <rPh sb="100" eb="104">
      <t>コウシンジュヨウ</t>
    </rPh>
    <rPh sb="105" eb="106">
      <t>タイ</t>
    </rPh>
    <rPh sb="117" eb="121">
      <t>ケイエイカダイ</t>
    </rPh>
    <rPh sb="141" eb="143">
      <t>ヘイセイ</t>
    </rPh>
    <rPh sb="145" eb="147">
      <t>ネンド</t>
    </rPh>
    <rPh sb="148" eb="150">
      <t>サクテイ</t>
    </rPh>
    <rPh sb="152" eb="156">
      <t>コマツシマシ</t>
    </rPh>
    <rPh sb="156" eb="159">
      <t>シンスイドウ</t>
    </rPh>
    <rPh sb="159" eb="161">
      <t>ジギョウ</t>
    </rPh>
    <rPh sb="166" eb="167">
      <t>オヨ</t>
    </rPh>
    <rPh sb="170" eb="174">
      <t>ジッシケイカク</t>
    </rPh>
    <rPh sb="177" eb="181">
      <t>コマツシマシ</t>
    </rPh>
    <rPh sb="181" eb="185">
      <t>スイドウジギョウ</t>
    </rPh>
    <phoneticPr fontId="4"/>
  </si>
  <si>
    <t xml:space="preserve">
①経常収支比率は単年度収支が黒字である100％を超え、②累積欠損金は発生しておらず、③流動比率も短期的な債務に対する支払い能力がある100％を超えているため、健全な経営状況にあるといえます。
④企業債残高対給水収益比率は類似団体と比べて高く、また近年未償還残高が増加傾向にあります。
⑤料金回収率は類似団体と比べて高く、⑥給水原価も低くなっています。
⑦施設利用率は前年に比べ高くなりましたが、類似団体に比べると低い水準にあります。
⑧有収率は、漏水対策を講じているものの類似団体と比べて低く、また前年度より悪化しているため、より効果的な対策に取り組む必要があります。</t>
    <rPh sb="2" eb="8">
      <t>ケイジョウシュウシヒリツ</t>
    </rPh>
    <rPh sb="9" eb="12">
      <t>タンネンド</t>
    </rPh>
    <rPh sb="12" eb="14">
      <t>シュウシ</t>
    </rPh>
    <rPh sb="15" eb="17">
      <t>クロジ</t>
    </rPh>
    <rPh sb="25" eb="26">
      <t>コ</t>
    </rPh>
    <rPh sb="29" eb="31">
      <t>ルイセキ</t>
    </rPh>
    <rPh sb="31" eb="34">
      <t>ケッソンキン</t>
    </rPh>
    <rPh sb="35" eb="37">
      <t>ハッセイ</t>
    </rPh>
    <rPh sb="80" eb="82">
      <t>ケンゼン</t>
    </rPh>
    <rPh sb="83" eb="85">
      <t>ケイエイ</t>
    </rPh>
    <rPh sb="85" eb="87">
      <t>ジョウキョウ</t>
    </rPh>
    <rPh sb="98" eb="101">
      <t>キギョウサイ</t>
    </rPh>
    <rPh sb="101" eb="103">
      <t>ザンダカ</t>
    </rPh>
    <rPh sb="103" eb="104">
      <t>タイ</t>
    </rPh>
    <rPh sb="104" eb="108">
      <t>キュウスイシュウエキ</t>
    </rPh>
    <rPh sb="108" eb="110">
      <t>ヒリツ</t>
    </rPh>
    <rPh sb="111" eb="115">
      <t>ルイジダンタイ</t>
    </rPh>
    <rPh sb="116" eb="117">
      <t>クラ</t>
    </rPh>
    <rPh sb="119" eb="120">
      <t>タカ</t>
    </rPh>
    <rPh sb="124" eb="126">
      <t>キンネン</t>
    </rPh>
    <rPh sb="126" eb="129">
      <t>ミショウカン</t>
    </rPh>
    <rPh sb="129" eb="131">
      <t>ザンダカ</t>
    </rPh>
    <rPh sb="132" eb="136">
      <t>ゾウカケイコウ</t>
    </rPh>
    <rPh sb="209" eb="211">
      <t>スイジュン</t>
    </rPh>
    <rPh sb="224" eb="228">
      <t>ロウスイタイサク</t>
    </rPh>
    <rPh sb="229" eb="230">
      <t>コウ</t>
    </rPh>
    <rPh sb="237" eb="241">
      <t>ルイジダンタイ</t>
    </rPh>
    <rPh sb="242" eb="243">
      <t>クラ</t>
    </rPh>
    <rPh sb="245" eb="246">
      <t>ヒク</t>
    </rPh>
    <rPh sb="250" eb="253">
      <t>ゼンネンド</t>
    </rPh>
    <rPh sb="255" eb="257">
      <t>アッカ</t>
    </rPh>
    <rPh sb="266" eb="269">
      <t>コウカテキ</t>
    </rPh>
    <rPh sb="270" eb="272">
      <t>タイサク</t>
    </rPh>
    <rPh sb="273" eb="274">
      <t>ト</t>
    </rPh>
    <rPh sb="275" eb="276">
      <t>ク</t>
    </rPh>
    <rPh sb="277" eb="2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</si>
</sst>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1.48</c:v>
                </c:pt>
                <c:pt idx="1">
                  <c:v>0.63</c:v>
                </c:pt>
                <c:pt idx="2">
                  <c:v>0.92</c:v>
                </c:pt>
                <c:pt idx="3">
                  <c:v>0.93</c:v>
                </c:pt>
                <c:pt idx="4">
                  <c:v>0.87</c:v>
                </c:pt>
              </c:numCache>
            </c:numRef>
          </c:val>
          <c:extLst xmlns:c16r2="http://schemas.microsoft.com/office/drawing/2015/06/chart">
            <c:ext xmlns:c16="http://schemas.microsoft.com/office/drawing/2014/chart" uri="{C3380CC4-5D6E-409C-BE32-E72D297353CC}">
              <c16:uniqueId val="{00000000-CE5A-4CF0-A025-14FAE6DA2919}"/>
            </c:ext>
          </c:extLst>
        </c:ser>
        <c:dLbls>
          <c:showLegendKey val="0"/>
          <c:showVal val="0"/>
          <c:showCatName val="0"/>
          <c:showSerName val="0"/>
          <c:showPercent val="0"/>
          <c:showBubbleSize val="0"/>
        </c:dLbls>
        <c:gapWidth val="150"/>
        <c:axId val="445236400"/>
        <c:axId val="44524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CE5A-4CF0-A025-14FAE6DA2919}"/>
            </c:ext>
          </c:extLst>
        </c:ser>
        <c:dLbls>
          <c:showLegendKey val="0"/>
          <c:showVal val="0"/>
          <c:showCatName val="0"/>
          <c:showSerName val="0"/>
          <c:showPercent val="0"/>
          <c:showBubbleSize val="0"/>
        </c:dLbls>
        <c:marker val="1"/>
        <c:smooth val="0"/>
        <c:axId val="445236400"/>
        <c:axId val="445240712"/>
      </c:lineChart>
      <c:dateAx>
        <c:axId val="445236400"/>
        <c:scaling>
          <c:orientation val="minMax"/>
        </c:scaling>
        <c:delete val="1"/>
        <c:axPos val="b"/>
        <c:numFmt formatCode="&quot;H&quot;yy" sourceLinked="1"/>
        <c:majorTickMark val="none"/>
        <c:minorTickMark val="none"/>
        <c:tickLblPos val="none"/>
        <c:crossAx val="445240712"/>
        <c:crosses val="autoZero"/>
        <c:auto val="1"/>
        <c:lblOffset val="100"/>
        <c:baseTimeUnit val="years"/>
      </c:dateAx>
      <c:valAx>
        <c:axId val="44524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3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59.37</c:v>
                </c:pt>
                <c:pt idx="1">
                  <c:v>59.22</c:v>
                </c:pt>
                <c:pt idx="2">
                  <c:v>57.63</c:v>
                </c:pt>
                <c:pt idx="3">
                  <c:v>56.67</c:v>
                </c:pt>
                <c:pt idx="4">
                  <c:v>58.35</c:v>
                </c:pt>
              </c:numCache>
            </c:numRef>
          </c:val>
          <c:extLst xmlns:c16r2="http://schemas.microsoft.com/office/drawing/2015/06/chart">
            <c:ext xmlns:c16="http://schemas.microsoft.com/office/drawing/2014/chart" uri="{C3380CC4-5D6E-409C-BE32-E72D297353CC}">
              <c16:uniqueId val="{00000000-5C9D-43DD-8CDA-F0D22EB36E1C}"/>
            </c:ext>
          </c:extLst>
        </c:ser>
        <c:dLbls>
          <c:showLegendKey val="0"/>
          <c:showVal val="0"/>
          <c:showCatName val="0"/>
          <c:showSerName val="0"/>
          <c:showPercent val="0"/>
          <c:showBubbleSize val="0"/>
        </c:dLbls>
        <c:gapWidth val="150"/>
        <c:axId val="457483080"/>
        <c:axId val="45748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5C9D-43DD-8CDA-F0D22EB36E1C}"/>
            </c:ext>
          </c:extLst>
        </c:ser>
        <c:dLbls>
          <c:showLegendKey val="0"/>
          <c:showVal val="0"/>
          <c:showCatName val="0"/>
          <c:showSerName val="0"/>
          <c:showPercent val="0"/>
          <c:showBubbleSize val="0"/>
        </c:dLbls>
        <c:marker val="1"/>
        <c:smooth val="0"/>
        <c:axId val="457483080"/>
        <c:axId val="457485432"/>
      </c:lineChart>
      <c:dateAx>
        <c:axId val="457483080"/>
        <c:scaling>
          <c:orientation val="minMax"/>
        </c:scaling>
        <c:delete val="1"/>
        <c:axPos val="b"/>
        <c:numFmt formatCode="&quot;H&quot;yy" sourceLinked="1"/>
        <c:majorTickMark val="none"/>
        <c:minorTickMark val="none"/>
        <c:tickLblPos val="none"/>
        <c:crossAx val="457485432"/>
        <c:crosses val="autoZero"/>
        <c:auto val="1"/>
        <c:lblOffset val="100"/>
        <c:baseTimeUnit val="years"/>
      </c:dateAx>
      <c:valAx>
        <c:axId val="45748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83.39</c:v>
                </c:pt>
                <c:pt idx="1">
                  <c:v>81.44</c:v>
                </c:pt>
                <c:pt idx="2">
                  <c:v>81.849999999999994</c:v>
                </c:pt>
                <c:pt idx="3">
                  <c:v>81.72</c:v>
                </c:pt>
                <c:pt idx="4">
                  <c:v>79.33</c:v>
                </c:pt>
              </c:numCache>
            </c:numRef>
          </c:val>
          <c:extLst xmlns:c16r2="http://schemas.microsoft.com/office/drawing/2015/06/chart">
            <c:ext xmlns:c16="http://schemas.microsoft.com/office/drawing/2014/chart" uri="{C3380CC4-5D6E-409C-BE32-E72D297353CC}">
              <c16:uniqueId val="{00000000-1B33-459E-9137-F1020B01DC09}"/>
            </c:ext>
          </c:extLst>
        </c:ser>
        <c:dLbls>
          <c:showLegendKey val="0"/>
          <c:showVal val="0"/>
          <c:showCatName val="0"/>
          <c:showSerName val="0"/>
          <c:showPercent val="0"/>
          <c:showBubbleSize val="0"/>
        </c:dLbls>
        <c:gapWidth val="150"/>
        <c:axId val="457478768"/>
        <c:axId val="45748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1B33-459E-9137-F1020B01DC09}"/>
            </c:ext>
          </c:extLst>
        </c:ser>
        <c:dLbls>
          <c:showLegendKey val="0"/>
          <c:showVal val="0"/>
          <c:showCatName val="0"/>
          <c:showSerName val="0"/>
          <c:showPercent val="0"/>
          <c:showBubbleSize val="0"/>
        </c:dLbls>
        <c:marker val="1"/>
        <c:smooth val="0"/>
        <c:axId val="457478768"/>
        <c:axId val="457480336"/>
      </c:lineChart>
      <c:dateAx>
        <c:axId val="457478768"/>
        <c:scaling>
          <c:orientation val="minMax"/>
        </c:scaling>
        <c:delete val="1"/>
        <c:axPos val="b"/>
        <c:numFmt formatCode="&quot;H&quot;yy" sourceLinked="1"/>
        <c:majorTickMark val="none"/>
        <c:minorTickMark val="none"/>
        <c:tickLblPos val="none"/>
        <c:crossAx val="457480336"/>
        <c:crosses val="autoZero"/>
        <c:auto val="1"/>
        <c:lblOffset val="100"/>
        <c:baseTimeUnit val="years"/>
      </c:dateAx>
      <c:valAx>
        <c:axId val="45748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7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109.27</c:v>
                </c:pt>
                <c:pt idx="1">
                  <c:v>116.82</c:v>
                </c:pt>
                <c:pt idx="2">
                  <c:v>126.56</c:v>
                </c:pt>
                <c:pt idx="3">
                  <c:v>125.78</c:v>
                </c:pt>
                <c:pt idx="4">
                  <c:v>127.03</c:v>
                </c:pt>
              </c:numCache>
            </c:numRef>
          </c:val>
          <c:extLst xmlns:c16r2="http://schemas.microsoft.com/office/drawing/2015/06/chart">
            <c:ext xmlns:c16="http://schemas.microsoft.com/office/drawing/2014/chart" uri="{C3380CC4-5D6E-409C-BE32-E72D297353CC}">
              <c16:uniqueId val="{00000000-66AE-41F7-A7B4-DE706E2B8700}"/>
            </c:ext>
          </c:extLst>
        </c:ser>
        <c:dLbls>
          <c:showLegendKey val="0"/>
          <c:showVal val="0"/>
          <c:showCatName val="0"/>
          <c:showSerName val="0"/>
          <c:showPercent val="0"/>
          <c:showBubbleSize val="0"/>
        </c:dLbls>
        <c:gapWidth val="150"/>
        <c:axId val="445235224"/>
        <c:axId val="14471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66AE-41F7-A7B4-DE706E2B8700}"/>
            </c:ext>
          </c:extLst>
        </c:ser>
        <c:dLbls>
          <c:showLegendKey val="0"/>
          <c:showVal val="0"/>
          <c:showCatName val="0"/>
          <c:showSerName val="0"/>
          <c:showPercent val="0"/>
          <c:showBubbleSize val="0"/>
        </c:dLbls>
        <c:marker val="1"/>
        <c:smooth val="0"/>
        <c:axId val="445235224"/>
        <c:axId val="144716688"/>
      </c:lineChart>
      <c:dateAx>
        <c:axId val="445235224"/>
        <c:scaling>
          <c:orientation val="minMax"/>
        </c:scaling>
        <c:delete val="1"/>
        <c:axPos val="b"/>
        <c:numFmt formatCode="&quot;H&quot;yy" sourceLinked="1"/>
        <c:majorTickMark val="none"/>
        <c:minorTickMark val="none"/>
        <c:tickLblPos val="none"/>
        <c:crossAx val="144716688"/>
        <c:crosses val="autoZero"/>
        <c:auto val="1"/>
        <c:lblOffset val="100"/>
        <c:baseTimeUnit val="years"/>
      </c:dateAx>
      <c:valAx>
        <c:axId val="14471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23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43.64</c:v>
                </c:pt>
                <c:pt idx="1">
                  <c:v>44.4</c:v>
                </c:pt>
                <c:pt idx="2">
                  <c:v>44.96</c:v>
                </c:pt>
                <c:pt idx="3">
                  <c:v>46.03</c:v>
                </c:pt>
                <c:pt idx="4">
                  <c:v>45.9</c:v>
                </c:pt>
              </c:numCache>
            </c:numRef>
          </c:val>
          <c:extLst xmlns:c16r2="http://schemas.microsoft.com/office/drawing/2015/06/chart">
            <c:ext xmlns:c16="http://schemas.microsoft.com/office/drawing/2014/chart" uri="{C3380CC4-5D6E-409C-BE32-E72D297353CC}">
              <c16:uniqueId val="{00000000-3503-4DE6-900A-9563726F39C1}"/>
            </c:ext>
          </c:extLst>
        </c:ser>
        <c:dLbls>
          <c:showLegendKey val="0"/>
          <c:showVal val="0"/>
          <c:showCatName val="0"/>
          <c:showSerName val="0"/>
          <c:showPercent val="0"/>
          <c:showBubbleSize val="0"/>
        </c:dLbls>
        <c:gapWidth val="150"/>
        <c:axId val="144718648"/>
        <c:axId val="1447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3503-4DE6-900A-9563726F39C1}"/>
            </c:ext>
          </c:extLst>
        </c:ser>
        <c:dLbls>
          <c:showLegendKey val="0"/>
          <c:showVal val="0"/>
          <c:showCatName val="0"/>
          <c:showSerName val="0"/>
          <c:showPercent val="0"/>
          <c:showBubbleSize val="0"/>
        </c:dLbls>
        <c:marker val="1"/>
        <c:smooth val="0"/>
        <c:axId val="144718648"/>
        <c:axId val="144719040"/>
      </c:lineChart>
      <c:dateAx>
        <c:axId val="144718648"/>
        <c:scaling>
          <c:orientation val="minMax"/>
        </c:scaling>
        <c:delete val="1"/>
        <c:axPos val="b"/>
        <c:numFmt formatCode="&quot;H&quot;yy" sourceLinked="1"/>
        <c:majorTickMark val="none"/>
        <c:minorTickMark val="none"/>
        <c:tickLblPos val="none"/>
        <c:crossAx val="144719040"/>
        <c:crosses val="autoZero"/>
        <c:auto val="1"/>
        <c:lblOffset val="100"/>
        <c:baseTimeUnit val="years"/>
      </c:dateAx>
      <c:valAx>
        <c:axId val="144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15.44</c:v>
                </c:pt>
                <c:pt idx="1">
                  <c:v>18.760000000000002</c:v>
                </c:pt>
                <c:pt idx="2">
                  <c:v>19.690000000000001</c:v>
                </c:pt>
                <c:pt idx="3">
                  <c:v>19.649999999999999</c:v>
                </c:pt>
                <c:pt idx="4">
                  <c:v>19</c:v>
                </c:pt>
              </c:numCache>
            </c:numRef>
          </c:val>
          <c:extLst xmlns:c16r2="http://schemas.microsoft.com/office/drawing/2015/06/chart">
            <c:ext xmlns:c16="http://schemas.microsoft.com/office/drawing/2014/chart" uri="{C3380CC4-5D6E-409C-BE32-E72D297353CC}">
              <c16:uniqueId val="{00000000-5FD2-410D-8E69-43EF57528EB8}"/>
            </c:ext>
          </c:extLst>
        </c:ser>
        <c:dLbls>
          <c:showLegendKey val="0"/>
          <c:showVal val="0"/>
          <c:showCatName val="0"/>
          <c:showSerName val="0"/>
          <c:showPercent val="0"/>
          <c:showBubbleSize val="0"/>
        </c:dLbls>
        <c:gapWidth val="150"/>
        <c:axId val="382451896"/>
        <c:axId val="38245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5FD2-410D-8E69-43EF57528EB8}"/>
            </c:ext>
          </c:extLst>
        </c:ser>
        <c:dLbls>
          <c:showLegendKey val="0"/>
          <c:showVal val="0"/>
          <c:showCatName val="0"/>
          <c:showSerName val="0"/>
          <c:showPercent val="0"/>
          <c:showBubbleSize val="0"/>
        </c:dLbls>
        <c:marker val="1"/>
        <c:smooth val="0"/>
        <c:axId val="382451896"/>
        <c:axId val="382453072"/>
      </c:lineChart>
      <c:dateAx>
        <c:axId val="382451896"/>
        <c:scaling>
          <c:orientation val="minMax"/>
        </c:scaling>
        <c:delete val="1"/>
        <c:axPos val="b"/>
        <c:numFmt formatCode="&quot;H&quot;yy" sourceLinked="1"/>
        <c:majorTickMark val="none"/>
        <c:minorTickMark val="none"/>
        <c:tickLblPos val="none"/>
        <c:crossAx val="382453072"/>
        <c:crosses val="autoZero"/>
        <c:auto val="1"/>
        <c:lblOffset val="100"/>
        <c:baseTimeUnit val="years"/>
      </c:dateAx>
      <c:valAx>
        <c:axId val="38245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5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B6-4067-8902-858BAF35285E}"/>
            </c:ext>
          </c:extLst>
        </c:ser>
        <c:dLbls>
          <c:showLegendKey val="0"/>
          <c:showVal val="0"/>
          <c:showCatName val="0"/>
          <c:showSerName val="0"/>
          <c:showPercent val="0"/>
          <c:showBubbleSize val="0"/>
        </c:dLbls>
        <c:gapWidth val="150"/>
        <c:axId val="457597120"/>
        <c:axId val="45759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BAB6-4067-8902-858BAF35285E}"/>
            </c:ext>
          </c:extLst>
        </c:ser>
        <c:dLbls>
          <c:showLegendKey val="0"/>
          <c:showVal val="0"/>
          <c:showCatName val="0"/>
          <c:showSerName val="0"/>
          <c:showPercent val="0"/>
          <c:showBubbleSize val="0"/>
        </c:dLbls>
        <c:marker val="1"/>
        <c:smooth val="0"/>
        <c:axId val="457597120"/>
        <c:axId val="457597512"/>
      </c:lineChart>
      <c:dateAx>
        <c:axId val="457597120"/>
        <c:scaling>
          <c:orientation val="minMax"/>
        </c:scaling>
        <c:delete val="1"/>
        <c:axPos val="b"/>
        <c:numFmt formatCode="&quot;H&quot;yy" sourceLinked="1"/>
        <c:majorTickMark val="none"/>
        <c:minorTickMark val="none"/>
        <c:tickLblPos val="none"/>
        <c:crossAx val="457597512"/>
        <c:crosses val="autoZero"/>
        <c:auto val="1"/>
        <c:lblOffset val="100"/>
        <c:baseTimeUnit val="years"/>
      </c:dateAx>
      <c:valAx>
        <c:axId val="45759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5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150.01</c:v>
                </c:pt>
                <c:pt idx="1">
                  <c:v>116.31</c:v>
                </c:pt>
                <c:pt idx="2">
                  <c:v>143.57</c:v>
                </c:pt>
                <c:pt idx="3">
                  <c:v>220</c:v>
                </c:pt>
                <c:pt idx="4">
                  <c:v>225.53</c:v>
                </c:pt>
              </c:numCache>
            </c:numRef>
          </c:val>
          <c:extLst xmlns:c16r2="http://schemas.microsoft.com/office/drawing/2015/06/chart">
            <c:ext xmlns:c16="http://schemas.microsoft.com/office/drawing/2014/chart" uri="{C3380CC4-5D6E-409C-BE32-E72D297353CC}">
              <c16:uniqueId val="{00000000-61C2-459F-9918-7B9193774B27}"/>
            </c:ext>
          </c:extLst>
        </c:ser>
        <c:dLbls>
          <c:showLegendKey val="0"/>
          <c:showVal val="0"/>
          <c:showCatName val="0"/>
          <c:showSerName val="0"/>
          <c:showPercent val="0"/>
          <c:showBubbleSize val="0"/>
        </c:dLbls>
        <c:gapWidth val="150"/>
        <c:axId val="457491312"/>
        <c:axId val="45748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61C2-459F-9918-7B9193774B27}"/>
            </c:ext>
          </c:extLst>
        </c:ser>
        <c:dLbls>
          <c:showLegendKey val="0"/>
          <c:showVal val="0"/>
          <c:showCatName val="0"/>
          <c:showSerName val="0"/>
          <c:showPercent val="0"/>
          <c:showBubbleSize val="0"/>
        </c:dLbls>
        <c:marker val="1"/>
        <c:smooth val="0"/>
        <c:axId val="457491312"/>
        <c:axId val="457488568"/>
      </c:lineChart>
      <c:dateAx>
        <c:axId val="457491312"/>
        <c:scaling>
          <c:orientation val="minMax"/>
        </c:scaling>
        <c:delete val="1"/>
        <c:axPos val="b"/>
        <c:numFmt formatCode="&quot;H&quot;yy" sourceLinked="1"/>
        <c:majorTickMark val="none"/>
        <c:minorTickMark val="none"/>
        <c:tickLblPos val="none"/>
        <c:crossAx val="457488568"/>
        <c:crosses val="autoZero"/>
        <c:auto val="1"/>
        <c:lblOffset val="100"/>
        <c:baseTimeUnit val="years"/>
      </c:dateAx>
      <c:valAx>
        <c:axId val="45748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4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519.19000000000005</c:v>
                </c:pt>
                <c:pt idx="1">
                  <c:v>446.6</c:v>
                </c:pt>
                <c:pt idx="2">
                  <c:v>429.05</c:v>
                </c:pt>
                <c:pt idx="3">
                  <c:v>446.89</c:v>
                </c:pt>
                <c:pt idx="4">
                  <c:v>459.75</c:v>
                </c:pt>
              </c:numCache>
            </c:numRef>
          </c:val>
          <c:extLst xmlns:c16r2="http://schemas.microsoft.com/office/drawing/2015/06/chart">
            <c:ext xmlns:c16="http://schemas.microsoft.com/office/drawing/2014/chart" uri="{C3380CC4-5D6E-409C-BE32-E72D297353CC}">
              <c16:uniqueId val="{00000000-A343-4F3C-8AAC-F64704B7F818}"/>
            </c:ext>
          </c:extLst>
        </c:ser>
        <c:dLbls>
          <c:showLegendKey val="0"/>
          <c:showVal val="0"/>
          <c:showCatName val="0"/>
          <c:showSerName val="0"/>
          <c:showPercent val="0"/>
          <c:showBubbleSize val="0"/>
        </c:dLbls>
        <c:gapWidth val="150"/>
        <c:axId val="457488176"/>
        <c:axId val="45749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A343-4F3C-8AAC-F64704B7F818}"/>
            </c:ext>
          </c:extLst>
        </c:ser>
        <c:dLbls>
          <c:showLegendKey val="0"/>
          <c:showVal val="0"/>
          <c:showCatName val="0"/>
          <c:showSerName val="0"/>
          <c:showPercent val="0"/>
          <c:showBubbleSize val="0"/>
        </c:dLbls>
        <c:marker val="1"/>
        <c:smooth val="0"/>
        <c:axId val="457488176"/>
        <c:axId val="457490136"/>
      </c:lineChart>
      <c:dateAx>
        <c:axId val="457488176"/>
        <c:scaling>
          <c:orientation val="minMax"/>
        </c:scaling>
        <c:delete val="1"/>
        <c:axPos val="b"/>
        <c:numFmt formatCode="&quot;H&quot;yy" sourceLinked="1"/>
        <c:majorTickMark val="none"/>
        <c:minorTickMark val="none"/>
        <c:tickLblPos val="none"/>
        <c:crossAx val="457490136"/>
        <c:crosses val="autoZero"/>
        <c:auto val="1"/>
        <c:lblOffset val="100"/>
        <c:baseTimeUnit val="years"/>
      </c:dateAx>
      <c:valAx>
        <c:axId val="45749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48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110.37</c:v>
                </c:pt>
                <c:pt idx="1">
                  <c:v>118.89</c:v>
                </c:pt>
                <c:pt idx="2">
                  <c:v>129.77000000000001</c:v>
                </c:pt>
                <c:pt idx="3">
                  <c:v>127.64</c:v>
                </c:pt>
                <c:pt idx="4">
                  <c:v>129.4</c:v>
                </c:pt>
              </c:numCache>
            </c:numRef>
          </c:val>
          <c:extLst xmlns:c16r2="http://schemas.microsoft.com/office/drawing/2015/06/chart">
            <c:ext xmlns:c16="http://schemas.microsoft.com/office/drawing/2014/chart" uri="{C3380CC4-5D6E-409C-BE32-E72D297353CC}">
              <c16:uniqueId val="{00000000-6403-43BF-A1B9-0C7A1E4DB8F8}"/>
            </c:ext>
          </c:extLst>
        </c:ser>
        <c:dLbls>
          <c:showLegendKey val="0"/>
          <c:showVal val="0"/>
          <c:showCatName val="0"/>
          <c:showSerName val="0"/>
          <c:showPercent val="0"/>
          <c:showBubbleSize val="0"/>
        </c:dLbls>
        <c:gapWidth val="150"/>
        <c:axId val="457490920"/>
        <c:axId val="45748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6403-43BF-A1B9-0C7A1E4DB8F8}"/>
            </c:ext>
          </c:extLst>
        </c:ser>
        <c:dLbls>
          <c:showLegendKey val="0"/>
          <c:showVal val="0"/>
          <c:showCatName val="0"/>
          <c:showSerName val="0"/>
          <c:showPercent val="0"/>
          <c:showBubbleSize val="0"/>
        </c:dLbls>
        <c:marker val="1"/>
        <c:smooth val="0"/>
        <c:axId val="457490920"/>
        <c:axId val="457485040"/>
      </c:lineChart>
      <c:dateAx>
        <c:axId val="457490920"/>
        <c:scaling>
          <c:orientation val="minMax"/>
        </c:scaling>
        <c:delete val="1"/>
        <c:axPos val="b"/>
        <c:numFmt formatCode="&quot;H&quot;yy" sourceLinked="1"/>
        <c:majorTickMark val="none"/>
        <c:minorTickMark val="none"/>
        <c:tickLblPos val="none"/>
        <c:crossAx val="457485040"/>
        <c:crosses val="autoZero"/>
        <c:auto val="1"/>
        <c:lblOffset val="100"/>
        <c:baseTimeUnit val="years"/>
      </c:dateAx>
      <c:valAx>
        <c:axId val="45748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101.46</c:v>
                </c:pt>
                <c:pt idx="1">
                  <c:v>109.15</c:v>
                </c:pt>
                <c:pt idx="2">
                  <c:v>107.01</c:v>
                </c:pt>
                <c:pt idx="3">
                  <c:v>108.73</c:v>
                </c:pt>
                <c:pt idx="4">
                  <c:v>106.99</c:v>
                </c:pt>
              </c:numCache>
            </c:numRef>
          </c:val>
          <c:extLst xmlns:c16r2="http://schemas.microsoft.com/office/drawing/2015/06/chart">
            <c:ext xmlns:c16="http://schemas.microsoft.com/office/drawing/2014/chart" uri="{C3380CC4-5D6E-409C-BE32-E72D297353CC}">
              <c16:uniqueId val="{00000000-8A0C-4CB0-B06B-5B426D29BE35}"/>
            </c:ext>
          </c:extLst>
        </c:ser>
        <c:dLbls>
          <c:showLegendKey val="0"/>
          <c:showVal val="0"/>
          <c:showCatName val="0"/>
          <c:showSerName val="0"/>
          <c:showPercent val="0"/>
          <c:showBubbleSize val="0"/>
        </c:dLbls>
        <c:gapWidth val="150"/>
        <c:axId val="457475632"/>
        <c:axId val="45747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8A0C-4CB0-B06B-5B426D29BE35}"/>
            </c:ext>
          </c:extLst>
        </c:ser>
        <c:dLbls>
          <c:showLegendKey val="0"/>
          <c:showVal val="0"/>
          <c:showCatName val="0"/>
          <c:showSerName val="0"/>
          <c:showPercent val="0"/>
          <c:showBubbleSize val="0"/>
        </c:dLbls>
        <c:marker val="1"/>
        <c:smooth val="0"/>
        <c:axId val="457475632"/>
        <c:axId val="457479160"/>
      </c:lineChart>
      <c:dateAx>
        <c:axId val="457475632"/>
        <c:scaling>
          <c:orientation val="minMax"/>
        </c:scaling>
        <c:delete val="1"/>
        <c:axPos val="b"/>
        <c:numFmt formatCode="&quot;H&quot;yy" sourceLinked="1"/>
        <c:majorTickMark val="none"/>
        <c:minorTickMark val="none"/>
        <c:tickLblPos val="none"/>
        <c:crossAx val="457479160"/>
        <c:crosses val="autoZero"/>
        <c:auto val="1"/>
        <c:lblOffset val="100"/>
        <c:baseTimeUnit val="years"/>
      </c:dateAx>
      <c:valAx>
        <c:axId val="45747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小松島市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36897</v>
      </c>
      <c r="AM8" s="61"/>
      <c r="AN8" s="61"/>
      <c r="AO8" s="61"/>
      <c r="AP8" s="61"/>
      <c r="AQ8" s="61"/>
      <c r="AR8" s="61"/>
      <c r="AS8" s="61"/>
      <c r="AT8" s="52">
        <f>データ!$S$6</f>
        <v>45.37</v>
      </c>
      <c r="AU8" s="53"/>
      <c r="AV8" s="53"/>
      <c r="AW8" s="53"/>
      <c r="AX8" s="53"/>
      <c r="AY8" s="53"/>
      <c r="AZ8" s="53"/>
      <c r="BA8" s="53"/>
      <c r="BB8" s="54">
        <f>データ!$T$6</f>
        <v>813.25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57.72</v>
      </c>
      <c r="J10" s="53"/>
      <c r="K10" s="53"/>
      <c r="L10" s="53"/>
      <c r="M10" s="53"/>
      <c r="N10" s="53"/>
      <c r="O10" s="64"/>
      <c r="P10" s="54">
        <f>データ!$P$6</f>
        <v>97.4</v>
      </c>
      <c r="Q10" s="54"/>
      <c r="R10" s="54"/>
      <c r="S10" s="54"/>
      <c r="T10" s="54"/>
      <c r="U10" s="54"/>
      <c r="V10" s="54"/>
      <c r="W10" s="61">
        <f>データ!$Q$6</f>
        <v>2688</v>
      </c>
      <c r="X10" s="61"/>
      <c r="Y10" s="61"/>
      <c r="Z10" s="61"/>
      <c r="AA10" s="61"/>
      <c r="AB10" s="61"/>
      <c r="AC10" s="61"/>
      <c r="AD10" s="2"/>
      <c r="AE10" s="2"/>
      <c r="AF10" s="2"/>
      <c r="AG10" s="2"/>
      <c r="AH10" s="4"/>
      <c r="AI10" s="4"/>
      <c r="AJ10" s="4"/>
      <c r="AK10" s="4"/>
      <c r="AL10" s="61">
        <f>データ!$U$6</f>
        <v>35717</v>
      </c>
      <c r="AM10" s="61"/>
      <c r="AN10" s="61"/>
      <c r="AO10" s="61"/>
      <c r="AP10" s="61"/>
      <c r="AQ10" s="61"/>
      <c r="AR10" s="61"/>
      <c r="AS10" s="61"/>
      <c r="AT10" s="52">
        <f>データ!$V$6</f>
        <v>39.54</v>
      </c>
      <c r="AU10" s="53"/>
      <c r="AV10" s="53"/>
      <c r="AW10" s="53"/>
      <c r="AX10" s="53"/>
      <c r="AY10" s="53"/>
      <c r="AZ10" s="53"/>
      <c r="BA10" s="53"/>
      <c r="BB10" s="54">
        <f>データ!$W$6</f>
        <v>903.31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JgkDw6bUeRvmSP+ARepQRZz4Uc+nDjF/aKBvBqV2KbW02LYsbvBlzdgkVq1fg07esXuSXb6MBKQp69M/IQWdg==" saltValue="aUkMlx65ndYAwQ9HbR6z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362034</v>
      </c>
      <c r="D6" s="34">
        <f t="shared" si="3"/>
        <v>46</v>
      </c>
      <c r="E6" s="34">
        <f t="shared" si="3"/>
        <v>1</v>
      </c>
      <c r="F6" s="34">
        <f t="shared" si="3"/>
        <v>0</v>
      </c>
      <c r="G6" s="34">
        <f t="shared" si="3"/>
        <v>1</v>
      </c>
      <c r="H6" s="34" t="str">
        <f t="shared" si="3"/>
        <v>徳島県　小松島市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57.72</v>
      </c>
      <c r="P6" s="35">
        <f t="shared" si="3"/>
        <v>97.4</v>
      </c>
      <c r="Q6" s="35">
        <f t="shared" si="3"/>
        <v>2688</v>
      </c>
      <c r="R6" s="35">
        <f t="shared" si="3"/>
        <v>36897</v>
      </c>
      <c r="S6" s="35">
        <f t="shared" si="3"/>
        <v>45.37</v>
      </c>
      <c r="T6" s="35">
        <f t="shared" si="3"/>
        <v>813.25</v>
      </c>
      <c r="U6" s="35">
        <f t="shared" si="3"/>
        <v>35717</v>
      </c>
      <c r="V6" s="35">
        <f t="shared" si="3"/>
        <v>39.54</v>
      </c>
      <c r="W6" s="35">
        <f t="shared" si="3"/>
        <v>903.31</v>
      </c>
      <c r="X6" s="36">
        <f>IF(X7="",NA(),X7)</f>
        <v>109.27</v>
      </c>
      <c r="Y6" s="36">
        <f t="shared" ref="Y6:AG6" si="4">IF(Y7="",NA(),Y7)</f>
        <v>116.82</v>
      </c>
      <c r="Z6" s="36">
        <f t="shared" si="4"/>
        <v>126.56</v>
      </c>
      <c r="AA6" s="36">
        <f t="shared" si="4"/>
        <v>125.78</v>
      </c>
      <c r="AB6" s="36">
        <f t="shared" si="4"/>
        <v>127.03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150.01</v>
      </c>
      <c r="AU6" s="36">
        <f t="shared" ref="AU6:BC6" si="6">IF(AU7="",NA(),AU7)</f>
        <v>116.31</v>
      </c>
      <c r="AV6" s="36">
        <f t="shared" si="6"/>
        <v>143.57</v>
      </c>
      <c r="AW6" s="36">
        <f t="shared" si="6"/>
        <v>220</v>
      </c>
      <c r="AX6" s="36">
        <f t="shared" si="6"/>
        <v>225.53</v>
      </c>
      <c r="AY6" s="36">
        <f t="shared" si="6"/>
        <v>377.63</v>
      </c>
      <c r="AZ6" s="36">
        <f t="shared" si="6"/>
        <v>357.34</v>
      </c>
      <c r="BA6" s="36">
        <f t="shared" si="6"/>
        <v>366.03</v>
      </c>
      <c r="BB6" s="36">
        <f t="shared" si="6"/>
        <v>365.18</v>
      </c>
      <c r="BC6" s="36">
        <f t="shared" si="6"/>
        <v>327.77</v>
      </c>
      <c r="BD6" s="35" t="str">
        <f>IF(BD7="","",IF(BD7="-","【-】","【"&amp;SUBSTITUTE(TEXT(BD7,"#,##0.00"),"-","△")&amp;"】"))</f>
        <v>【260.31】</v>
      </c>
      <c r="BE6" s="36">
        <f>IF(BE7="",NA(),BE7)</f>
        <v>519.19000000000005</v>
      </c>
      <c r="BF6" s="36">
        <f t="shared" ref="BF6:BN6" si="7">IF(BF7="",NA(),BF7)</f>
        <v>446.6</v>
      </c>
      <c r="BG6" s="36">
        <f t="shared" si="7"/>
        <v>429.05</v>
      </c>
      <c r="BH6" s="36">
        <f t="shared" si="7"/>
        <v>446.89</v>
      </c>
      <c r="BI6" s="36">
        <f t="shared" si="7"/>
        <v>459.75</v>
      </c>
      <c r="BJ6" s="36">
        <f t="shared" si="7"/>
        <v>364.71</v>
      </c>
      <c r="BK6" s="36">
        <f t="shared" si="7"/>
        <v>373.69</v>
      </c>
      <c r="BL6" s="36">
        <f t="shared" si="7"/>
        <v>370.12</v>
      </c>
      <c r="BM6" s="36">
        <f t="shared" si="7"/>
        <v>371.65</v>
      </c>
      <c r="BN6" s="36">
        <f t="shared" si="7"/>
        <v>397.1</v>
      </c>
      <c r="BO6" s="35" t="str">
        <f>IF(BO7="","",IF(BO7="-","【-】","【"&amp;SUBSTITUTE(TEXT(BO7,"#,##0.00"),"-","△")&amp;"】"))</f>
        <v>【275.67】</v>
      </c>
      <c r="BP6" s="36">
        <f>IF(BP7="",NA(),BP7)</f>
        <v>110.37</v>
      </c>
      <c r="BQ6" s="36">
        <f t="shared" ref="BQ6:BY6" si="8">IF(BQ7="",NA(),BQ7)</f>
        <v>118.89</v>
      </c>
      <c r="BR6" s="36">
        <f t="shared" si="8"/>
        <v>129.77000000000001</v>
      </c>
      <c r="BS6" s="36">
        <f t="shared" si="8"/>
        <v>127.64</v>
      </c>
      <c r="BT6" s="36">
        <f t="shared" si="8"/>
        <v>129.4</v>
      </c>
      <c r="BU6" s="36">
        <f t="shared" si="8"/>
        <v>100.65</v>
      </c>
      <c r="BV6" s="36">
        <f t="shared" si="8"/>
        <v>99.87</v>
      </c>
      <c r="BW6" s="36">
        <f t="shared" si="8"/>
        <v>100.42</v>
      </c>
      <c r="BX6" s="36">
        <f t="shared" si="8"/>
        <v>98.77</v>
      </c>
      <c r="BY6" s="36">
        <f t="shared" si="8"/>
        <v>95.79</v>
      </c>
      <c r="BZ6" s="35" t="str">
        <f>IF(BZ7="","",IF(BZ7="-","【-】","【"&amp;SUBSTITUTE(TEXT(BZ7,"#,##0.00"),"-","△")&amp;"】"))</f>
        <v>【100.05】</v>
      </c>
      <c r="CA6" s="36">
        <f>IF(CA7="",NA(),CA7)</f>
        <v>101.46</v>
      </c>
      <c r="CB6" s="36">
        <f t="shared" ref="CB6:CJ6" si="9">IF(CB7="",NA(),CB7)</f>
        <v>109.15</v>
      </c>
      <c r="CC6" s="36">
        <f t="shared" si="9"/>
        <v>107.01</v>
      </c>
      <c r="CD6" s="36">
        <f t="shared" si="9"/>
        <v>108.73</v>
      </c>
      <c r="CE6" s="36">
        <f t="shared" si="9"/>
        <v>106.99</v>
      </c>
      <c r="CF6" s="36">
        <f t="shared" si="9"/>
        <v>170.19</v>
      </c>
      <c r="CG6" s="36">
        <f t="shared" si="9"/>
        <v>171.81</v>
      </c>
      <c r="CH6" s="36">
        <f t="shared" si="9"/>
        <v>171.67</v>
      </c>
      <c r="CI6" s="36">
        <f t="shared" si="9"/>
        <v>173.67</v>
      </c>
      <c r="CJ6" s="36">
        <f t="shared" si="9"/>
        <v>171.13</v>
      </c>
      <c r="CK6" s="35" t="str">
        <f>IF(CK7="","",IF(CK7="-","【-】","【"&amp;SUBSTITUTE(TEXT(CK7,"#,##0.00"),"-","△")&amp;"】"))</f>
        <v>【166.40】</v>
      </c>
      <c r="CL6" s="36">
        <f>IF(CL7="",NA(),CL7)</f>
        <v>59.37</v>
      </c>
      <c r="CM6" s="36">
        <f t="shared" ref="CM6:CU6" si="10">IF(CM7="",NA(),CM7)</f>
        <v>59.22</v>
      </c>
      <c r="CN6" s="36">
        <f t="shared" si="10"/>
        <v>57.63</v>
      </c>
      <c r="CO6" s="36">
        <f t="shared" si="10"/>
        <v>56.67</v>
      </c>
      <c r="CP6" s="36">
        <f t="shared" si="10"/>
        <v>58.35</v>
      </c>
      <c r="CQ6" s="36">
        <f t="shared" si="10"/>
        <v>59.01</v>
      </c>
      <c r="CR6" s="36">
        <f t="shared" si="10"/>
        <v>60.03</v>
      </c>
      <c r="CS6" s="36">
        <f t="shared" si="10"/>
        <v>59.74</v>
      </c>
      <c r="CT6" s="36">
        <f t="shared" si="10"/>
        <v>59.67</v>
      </c>
      <c r="CU6" s="36">
        <f t="shared" si="10"/>
        <v>60.12</v>
      </c>
      <c r="CV6" s="35" t="str">
        <f>IF(CV7="","",IF(CV7="-","【-】","【"&amp;SUBSTITUTE(TEXT(CV7,"#,##0.00"),"-","△")&amp;"】"))</f>
        <v>【60.69】</v>
      </c>
      <c r="CW6" s="36">
        <f>IF(CW7="",NA(),CW7)</f>
        <v>83.39</v>
      </c>
      <c r="CX6" s="36">
        <f t="shared" ref="CX6:DF6" si="11">IF(CX7="",NA(),CX7)</f>
        <v>81.44</v>
      </c>
      <c r="CY6" s="36">
        <f t="shared" si="11"/>
        <v>81.849999999999994</v>
      </c>
      <c r="CZ6" s="36">
        <f t="shared" si="11"/>
        <v>81.72</v>
      </c>
      <c r="DA6" s="36">
        <f t="shared" si="11"/>
        <v>79.33</v>
      </c>
      <c r="DB6" s="36">
        <f t="shared" si="11"/>
        <v>85.37</v>
      </c>
      <c r="DC6" s="36">
        <f t="shared" si="11"/>
        <v>84.81</v>
      </c>
      <c r="DD6" s="36">
        <f t="shared" si="11"/>
        <v>84.8</v>
      </c>
      <c r="DE6" s="36">
        <f t="shared" si="11"/>
        <v>84.6</v>
      </c>
      <c r="DF6" s="36">
        <f t="shared" si="11"/>
        <v>84.24</v>
      </c>
      <c r="DG6" s="35" t="str">
        <f>IF(DG7="","",IF(DG7="-","【-】","【"&amp;SUBSTITUTE(TEXT(DG7,"#,##0.00"),"-","△")&amp;"】"))</f>
        <v>【89.82】</v>
      </c>
      <c r="DH6" s="36">
        <f>IF(DH7="",NA(),DH7)</f>
        <v>43.64</v>
      </c>
      <c r="DI6" s="36">
        <f t="shared" ref="DI6:DQ6" si="12">IF(DI7="",NA(),DI7)</f>
        <v>44.4</v>
      </c>
      <c r="DJ6" s="36">
        <f t="shared" si="12"/>
        <v>44.96</v>
      </c>
      <c r="DK6" s="36">
        <f t="shared" si="12"/>
        <v>46.03</v>
      </c>
      <c r="DL6" s="36">
        <f t="shared" si="12"/>
        <v>45.9</v>
      </c>
      <c r="DM6" s="36">
        <f t="shared" si="12"/>
        <v>46.9</v>
      </c>
      <c r="DN6" s="36">
        <f t="shared" si="12"/>
        <v>47.28</v>
      </c>
      <c r="DO6" s="36">
        <f t="shared" si="12"/>
        <v>47.66</v>
      </c>
      <c r="DP6" s="36">
        <f t="shared" si="12"/>
        <v>48.17</v>
      </c>
      <c r="DQ6" s="36">
        <f t="shared" si="12"/>
        <v>48.83</v>
      </c>
      <c r="DR6" s="35" t="str">
        <f>IF(DR7="","",IF(DR7="-","【-】","【"&amp;SUBSTITUTE(TEXT(DR7,"#,##0.00"),"-","△")&amp;"】"))</f>
        <v>【50.19】</v>
      </c>
      <c r="DS6" s="36">
        <f>IF(DS7="",NA(),DS7)</f>
        <v>15.44</v>
      </c>
      <c r="DT6" s="36">
        <f t="shared" ref="DT6:EB6" si="13">IF(DT7="",NA(),DT7)</f>
        <v>18.760000000000002</v>
      </c>
      <c r="DU6" s="36">
        <f t="shared" si="13"/>
        <v>19.690000000000001</v>
      </c>
      <c r="DV6" s="36">
        <f t="shared" si="13"/>
        <v>19.649999999999999</v>
      </c>
      <c r="DW6" s="36">
        <f t="shared" si="13"/>
        <v>19</v>
      </c>
      <c r="DX6" s="36">
        <f t="shared" si="13"/>
        <v>12.03</v>
      </c>
      <c r="DY6" s="36">
        <f t="shared" si="13"/>
        <v>12.19</v>
      </c>
      <c r="DZ6" s="36">
        <f t="shared" si="13"/>
        <v>15.1</v>
      </c>
      <c r="EA6" s="36">
        <f t="shared" si="13"/>
        <v>17.12</v>
      </c>
      <c r="EB6" s="36">
        <f t="shared" si="13"/>
        <v>18.18</v>
      </c>
      <c r="EC6" s="35" t="str">
        <f>IF(EC7="","",IF(EC7="-","【-】","【"&amp;SUBSTITUTE(TEXT(EC7,"#,##0.00"),"-","△")&amp;"】"))</f>
        <v>【20.63】</v>
      </c>
      <c r="ED6" s="36">
        <f>IF(ED7="",NA(),ED7)</f>
        <v>1.48</v>
      </c>
      <c r="EE6" s="36">
        <f t="shared" ref="EE6:EM6" si="14">IF(EE7="",NA(),EE7)</f>
        <v>0.63</v>
      </c>
      <c r="EF6" s="36">
        <f t="shared" si="14"/>
        <v>0.92</v>
      </c>
      <c r="EG6" s="36">
        <f t="shared" si="14"/>
        <v>0.93</v>
      </c>
      <c r="EH6" s="36">
        <f t="shared" si="14"/>
        <v>0.87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362034</v>
      </c>
      <c r="D7" s="38">
        <v>46</v>
      </c>
      <c r="E7" s="38">
        <v>1</v>
      </c>
      <c r="F7" s="38">
        <v>0</v>
      </c>
      <c r="G7" s="38">
        <v>1</v>
      </c>
      <c r="H7" s="38" t="s">
        <v>93</v>
      </c>
      <c r="I7" s="38" t="s">
        <v>94</v>
      </c>
      <c r="J7" s="38" t="s">
        <v>95</v>
      </c>
      <c r="K7" s="38" t="s">
        <v>96</v>
      </c>
      <c r="L7" s="38" t="s">
        <v>97</v>
      </c>
      <c r="M7" s="38" t="s">
        <v>98</v>
      </c>
      <c r="N7" s="39" t="s">
        <v>99</v>
      </c>
      <c r="O7" s="39">
        <v>57.72</v>
      </c>
      <c r="P7" s="39">
        <v>97.4</v>
      </c>
      <c r="Q7" s="39">
        <v>2688</v>
      </c>
      <c r="R7" s="39">
        <v>36897</v>
      </c>
      <c r="S7" s="39">
        <v>45.37</v>
      </c>
      <c r="T7" s="39">
        <v>813.25</v>
      </c>
      <c r="U7" s="39">
        <v>35717</v>
      </c>
      <c r="V7" s="39">
        <v>39.54</v>
      </c>
      <c r="W7" s="39">
        <v>903.31</v>
      </c>
      <c r="X7" s="39">
        <v>109.27</v>
      </c>
      <c r="Y7" s="39">
        <v>116.82</v>
      </c>
      <c r="Z7" s="39">
        <v>126.56</v>
      </c>
      <c r="AA7" s="39">
        <v>125.78</v>
      </c>
      <c r="AB7" s="39">
        <v>127.03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150.01</v>
      </c>
      <c r="AU7" s="39">
        <v>116.31</v>
      </c>
      <c r="AV7" s="39">
        <v>143.57</v>
      </c>
      <c r="AW7" s="39">
        <v>220</v>
      </c>
      <c r="AX7" s="39">
        <v>225.53</v>
      </c>
      <c r="AY7" s="39">
        <v>377.63</v>
      </c>
      <c r="AZ7" s="39">
        <v>357.34</v>
      </c>
      <c r="BA7" s="39">
        <v>366.03</v>
      </c>
      <c r="BB7" s="39">
        <v>365.18</v>
      </c>
      <c r="BC7" s="39">
        <v>327.77</v>
      </c>
      <c r="BD7" s="39">
        <v>260.31</v>
      </c>
      <c r="BE7" s="39">
        <v>519.19000000000005</v>
      </c>
      <c r="BF7" s="39">
        <v>446.6</v>
      </c>
      <c r="BG7" s="39">
        <v>429.05</v>
      </c>
      <c r="BH7" s="39">
        <v>446.89</v>
      </c>
      <c r="BI7" s="39">
        <v>459.75</v>
      </c>
      <c r="BJ7" s="39">
        <v>364.71</v>
      </c>
      <c r="BK7" s="39">
        <v>373.69</v>
      </c>
      <c r="BL7" s="39">
        <v>370.12</v>
      </c>
      <c r="BM7" s="39">
        <v>371.65</v>
      </c>
      <c r="BN7" s="39">
        <v>397.1</v>
      </c>
      <c r="BO7" s="39">
        <v>275.67</v>
      </c>
      <c r="BP7" s="39">
        <v>110.37</v>
      </c>
      <c r="BQ7" s="39">
        <v>118.89</v>
      </c>
      <c r="BR7" s="39">
        <v>129.77000000000001</v>
      </c>
      <c r="BS7" s="39">
        <v>127.64</v>
      </c>
      <c r="BT7" s="39">
        <v>129.4</v>
      </c>
      <c r="BU7" s="39">
        <v>100.65</v>
      </c>
      <c r="BV7" s="39">
        <v>99.87</v>
      </c>
      <c r="BW7" s="39">
        <v>100.42</v>
      </c>
      <c r="BX7" s="39">
        <v>98.77</v>
      </c>
      <c r="BY7" s="39">
        <v>95.79</v>
      </c>
      <c r="BZ7" s="39">
        <v>100.05</v>
      </c>
      <c r="CA7" s="39">
        <v>101.46</v>
      </c>
      <c r="CB7" s="39">
        <v>109.15</v>
      </c>
      <c r="CC7" s="39">
        <v>107.01</v>
      </c>
      <c r="CD7" s="39">
        <v>108.73</v>
      </c>
      <c r="CE7" s="39">
        <v>106.99</v>
      </c>
      <c r="CF7" s="39">
        <v>170.19</v>
      </c>
      <c r="CG7" s="39">
        <v>171.81</v>
      </c>
      <c r="CH7" s="39">
        <v>171.67</v>
      </c>
      <c r="CI7" s="39">
        <v>173.67</v>
      </c>
      <c r="CJ7" s="39">
        <v>171.13</v>
      </c>
      <c r="CK7" s="39">
        <v>166.4</v>
      </c>
      <c r="CL7" s="39">
        <v>59.37</v>
      </c>
      <c r="CM7" s="39">
        <v>59.22</v>
      </c>
      <c r="CN7" s="39">
        <v>57.63</v>
      </c>
      <c r="CO7" s="39">
        <v>56.67</v>
      </c>
      <c r="CP7" s="39">
        <v>58.35</v>
      </c>
      <c r="CQ7" s="39">
        <v>59.01</v>
      </c>
      <c r="CR7" s="39">
        <v>60.03</v>
      </c>
      <c r="CS7" s="39">
        <v>59.74</v>
      </c>
      <c r="CT7" s="39">
        <v>59.67</v>
      </c>
      <c r="CU7" s="39">
        <v>60.12</v>
      </c>
      <c r="CV7" s="39">
        <v>60.69</v>
      </c>
      <c r="CW7" s="39">
        <v>83.39</v>
      </c>
      <c r="CX7" s="39">
        <v>81.44</v>
      </c>
      <c r="CY7" s="39">
        <v>81.849999999999994</v>
      </c>
      <c r="CZ7" s="39">
        <v>81.72</v>
      </c>
      <c r="DA7" s="39">
        <v>79.33</v>
      </c>
      <c r="DB7" s="39">
        <v>85.37</v>
      </c>
      <c r="DC7" s="39">
        <v>84.81</v>
      </c>
      <c r="DD7" s="39">
        <v>84.8</v>
      </c>
      <c r="DE7" s="39">
        <v>84.6</v>
      </c>
      <c r="DF7" s="39">
        <v>84.24</v>
      </c>
      <c r="DG7" s="39">
        <v>89.82</v>
      </c>
      <c r="DH7" s="39">
        <v>43.64</v>
      </c>
      <c r="DI7" s="39">
        <v>44.4</v>
      </c>
      <c r="DJ7" s="39">
        <v>44.96</v>
      </c>
      <c r="DK7" s="39">
        <v>46.03</v>
      </c>
      <c r="DL7" s="39">
        <v>45.9</v>
      </c>
      <c r="DM7" s="39">
        <v>46.9</v>
      </c>
      <c r="DN7" s="39">
        <v>47.28</v>
      </c>
      <c r="DO7" s="39">
        <v>47.66</v>
      </c>
      <c r="DP7" s="39">
        <v>48.17</v>
      </c>
      <c r="DQ7" s="39">
        <v>48.83</v>
      </c>
      <c r="DR7" s="39">
        <v>50.19</v>
      </c>
      <c r="DS7" s="39">
        <v>15.44</v>
      </c>
      <c r="DT7" s="39">
        <v>18.760000000000002</v>
      </c>
      <c r="DU7" s="39">
        <v>19.690000000000001</v>
      </c>
      <c r="DV7" s="39">
        <v>19.649999999999999</v>
      </c>
      <c r="DW7" s="39">
        <v>19</v>
      </c>
      <c r="DX7" s="39">
        <v>12.03</v>
      </c>
      <c r="DY7" s="39">
        <v>12.19</v>
      </c>
      <c r="DZ7" s="39">
        <v>15.1</v>
      </c>
      <c r="EA7" s="39">
        <v>17.12</v>
      </c>
      <c r="EB7" s="39">
        <v>18.18</v>
      </c>
      <c r="EC7" s="39">
        <v>20.63</v>
      </c>
      <c r="ED7" s="39">
        <v>1.48</v>
      </c>
      <c r="EE7" s="39">
        <v>0.63</v>
      </c>
      <c r="EF7" s="39">
        <v>0.92</v>
      </c>
      <c r="EG7" s="39">
        <v>0.93</v>
      </c>
      <c r="EH7" s="39">
        <v>0.87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2023-02-22T07:18:29Z</cp:lastPrinted>
  <dcterms:created xsi:type="dcterms:W3CDTF">2021-12-03T06:56:18Z</dcterms:created>
  <dcterms:modified xsi:type="dcterms:W3CDTF">2023-02-22T07:19:00Z</dcterms:modified>
  <cp:category/>
</cp:coreProperties>
</file>